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7" r:id="rId1"/>
    <sheet name="2кв" sheetId="29" r:id="rId2"/>
    <sheet name="3кв" sheetId="30" r:id="rId3"/>
    <sheet name="4кв" sheetId="31" r:id="rId4"/>
    <sheet name="отчет" sheetId="28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'4кв'!$A$1:$E$50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6" i="28" l="1"/>
  <c r="C18" i="28"/>
  <c r="C15" i="28"/>
  <c r="C13" i="28"/>
  <c r="C14" i="28"/>
  <c r="C12" i="28"/>
  <c r="C9" i="28"/>
  <c r="C8" i="28"/>
  <c r="D8" i="28" s="1"/>
  <c r="C6" i="28"/>
  <c r="B45" i="31"/>
  <c r="E27" i="31"/>
  <c r="E25" i="31"/>
  <c r="E23" i="31"/>
  <c r="E22" i="31"/>
  <c r="B49" i="31" s="1"/>
  <c r="B50" i="31" l="1"/>
  <c r="B44" i="30"/>
  <c r="B47" i="30"/>
  <c r="E23" i="30"/>
  <c r="E22" i="30"/>
  <c r="E26" i="30" s="1"/>
  <c r="B48" i="30" s="1"/>
  <c r="B49" i="30" l="1"/>
  <c r="B44" i="29"/>
  <c r="B47" i="29"/>
  <c r="E23" i="29"/>
  <c r="E22" i="29"/>
  <c r="E26" i="29" l="1"/>
  <c r="B48" i="29" s="1"/>
  <c r="B49" i="29" s="1"/>
  <c r="C10" i="28"/>
  <c r="C26" i="28"/>
  <c r="B48" i="27"/>
  <c r="E23" i="27"/>
  <c r="E22" i="27"/>
  <c r="C20" i="28" l="1"/>
  <c r="E27" i="27"/>
  <c r="B49" i="27" s="1"/>
  <c r="C21" i="28"/>
  <c r="B50" i="27" l="1"/>
</calcChain>
</file>

<file path=xl/sharedStrings.xml><?xml version="1.0" encoding="utf-8"?>
<sst xmlns="http://schemas.openxmlformats.org/spreadsheetml/2006/main" count="254" uniqueCount="96">
  <si>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</si>
  <si>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</si>
  <si>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</si>
  <si>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</si>
  <si>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</si>
  <si>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</si>
  <si>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</si>
  <si>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</si>
  <si>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</si>
  <si>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</si>
  <si>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</si>
  <si>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</si>
  <si>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</si>
  <si>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</si>
  <si>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</si>
  <si>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</si>
  <si>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</si>
  <si>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</si>
  <si>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</si>
  <si>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</si>
  <si>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</si>
  <si>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</si>
  <si>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</si>
  <si>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</si>
  <si>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</si>
  <si>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4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</si>
  <si>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Субботиной Ольги Валерьевны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</si>
  <si>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29.04.2015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</si>
  <si>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</si>
  <si>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Субботиной О.В.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</si>
  <si>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</si>
  <si>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</si>
  <si>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</si>
  <si>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</si>
  <si>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</si>
  <si>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от   01.04.2015 г.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</si>
  <si>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</si>
  <si>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</si>
  <si>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</si>
  <si>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</si>
  <si>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</si>
  <si>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</si>
  <si>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Адексея Александровича</t>
    </r>
  </si>
  <si>
    <t>Общая площадь квартир - 355,4 м2</t>
  </si>
  <si>
    <t>интернет Ростелеком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</si>
  <si>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</si>
  <si>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23776,26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</si>
  <si>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</si>
  <si>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</si>
  <si>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</si>
  <si>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</si>
  <si>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</si>
  <si>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</si>
  <si>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</si>
  <si>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</si>
  <si>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</si>
  <si>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</si>
  <si>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</si>
  <si>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</si>
  <si>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</si>
  <si>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</si>
  <si>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</si>
  <si>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</si>
  <si>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</si>
  <si>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Лесная, д. 4</t>
  </si>
  <si>
    <t>4 квартал</t>
  </si>
  <si>
    <t>Непредвиденные работы 16 ч/ч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</si>
  <si>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</si>
  <si>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</si>
  <si>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</si>
  <si>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</si>
  <si>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девятнадцать две тысячи двести сорок три рубля 48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</si>
  <si>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</si>
  <si>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</si>
  <si>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</si>
  <si>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двадцать одна тысяча восемьсот восемьдесят семь рублей 98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</si>
  <si>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</si>
  <si>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</si>
  <si>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</si>
  <si>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двадцать три тысячи семьсот пятьдесят четыре рубля 94 копейки.</t>
  </si>
  <si>
    <t>Предъявлено населению 25940,67</t>
  </si>
  <si>
    <t>за 4 квартал 2024 года</t>
  </si>
  <si>
    <t>31.12.2024 г.</t>
  </si>
  <si>
    <t>Замена участка ввода системы отопления (кв.5)</t>
  </si>
  <si>
    <t>ноябрь</t>
  </si>
  <si>
    <t>ч/ч</t>
  </si>
  <si>
    <t xml:space="preserve">           2. Всего за период с "01" 10 2024 г. по "31" 12 2024 г. выполнено работ (оказано услуг) на общую сумму тридцать одна тысяча сто сорок рублей 14 копеек.</t>
  </si>
  <si>
    <t>Оплачено, руб</t>
  </si>
  <si>
    <t>НА ЛИЦЕВОМ СЧЕТЕ  за  период  с 01.01.2024 г. по 31.12.2024 г.</t>
  </si>
  <si>
    <t>Начислено всего 99 433,86</t>
  </si>
  <si>
    <t>Остаток средств на 01.01.2025</t>
  </si>
  <si>
    <t>Задолженность населения по оплате на 01.01.2025г.</t>
  </si>
  <si>
    <t>Отчет за 2024 год.</t>
  </si>
  <si>
    <t>Предложение по структуре тарифа на 2025 год.</t>
  </si>
  <si>
    <t>Перечень предлагаемых работ на 2025 год.</t>
  </si>
  <si>
    <t xml:space="preserve">   * Корректировка расходов по договору с ОАО "Газпром газораспределения Воронеж" (по статье содержание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</si>
</sst>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4" fillId="0" borderId="0" xfId="0" applyFont="1"/>
    <xf numFmtId="0" fontId="2" fillId="0" borderId="0" xfId="0" applyFont="1" applyAlignment="1">
      <alignment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164" fontId="4" fillId="0" borderId="0" xfId="1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20" fillId="0" borderId="0" xfId="0" applyNumberFormat="1" applyFont="1"/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0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67</v>
      </c>
      <c r="B3" s="85"/>
      <c r="C3" s="85"/>
      <c r="D3" s="85"/>
      <c r="E3" s="85"/>
    </row>
    <row r="4" spans="1:5" s="1" customFormat="1" ht="15.75" x14ac:dyDescent="0.25">
      <c r="A4" s="22" t="s">
        <v>13</v>
      </c>
      <c r="B4" s="4"/>
      <c r="C4" s="4"/>
      <c r="D4" s="53"/>
      <c r="E4" s="30" t="s">
        <v>68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26</v>
      </c>
      <c r="B9" s="73"/>
      <c r="C9" s="73"/>
      <c r="D9" s="73"/>
      <c r="E9" s="73"/>
    </row>
    <row r="10" spans="1:5" ht="25.5" customHeight="1" x14ac:dyDescent="0.25">
      <c r="A10" s="78" t="s">
        <v>14</v>
      </c>
      <c r="B10" s="79"/>
      <c r="C10" s="79"/>
      <c r="D10" s="79"/>
      <c r="E10" s="79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42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7" ht="27" customHeight="1" x14ac:dyDescent="0.25">
      <c r="A17" s="73" t="s">
        <v>17</v>
      </c>
      <c r="B17" s="73"/>
      <c r="C17" s="73"/>
      <c r="D17" s="73"/>
      <c r="E17" s="73"/>
    </row>
    <row r="18" spans="1:7" ht="58.5" customHeight="1" x14ac:dyDescent="0.25">
      <c r="A18" s="73" t="s">
        <v>35</v>
      </c>
      <c r="B18" s="73"/>
      <c r="C18" s="73"/>
      <c r="D18" s="73"/>
      <c r="E18" s="73"/>
    </row>
    <row r="19" spans="1:7" ht="29.2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33</v>
      </c>
      <c r="C22" s="3" t="s">
        <v>4</v>
      </c>
      <c r="D22" s="3">
        <v>16.04</v>
      </c>
      <c r="E22" s="8">
        <f>D22*F20*G20</f>
        <v>17101.847999999998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4648.6320000000005</v>
      </c>
    </row>
    <row r="24" spans="1:7" x14ac:dyDescent="0.25">
      <c r="A24" s="7" t="s">
        <v>30</v>
      </c>
      <c r="B24" s="9" t="s">
        <v>65</v>
      </c>
      <c r="C24" s="3" t="s">
        <v>31</v>
      </c>
      <c r="D24" s="3"/>
      <c r="E24" s="8">
        <v>0</v>
      </c>
    </row>
    <row r="25" spans="1:7" s="58" customFormat="1" ht="60" x14ac:dyDescent="0.25">
      <c r="A25" s="54" t="s">
        <v>69</v>
      </c>
      <c r="B25" s="55" t="s">
        <v>70</v>
      </c>
      <c r="C25" s="56" t="s">
        <v>31</v>
      </c>
      <c r="D25" s="56"/>
      <c r="E25" s="57">
        <v>493</v>
      </c>
    </row>
    <row r="26" spans="1:7" x14ac:dyDescent="0.25">
      <c r="A26" s="48"/>
      <c r="B26" s="9"/>
      <c r="C26" s="3"/>
      <c r="D26" s="3"/>
      <c r="E26" s="8"/>
    </row>
    <row r="27" spans="1:7" s="13" customFormat="1" ht="14.25" x14ac:dyDescent="0.2">
      <c r="A27" s="24" t="s">
        <v>24</v>
      </c>
      <c r="B27" s="10"/>
      <c r="C27" s="11"/>
      <c r="D27" s="11"/>
      <c r="E27" s="12">
        <f>SUM(E22:E26)</f>
        <v>22243.48</v>
      </c>
    </row>
    <row r="29" spans="1:7" ht="31.5" customHeight="1" x14ac:dyDescent="0.25">
      <c r="A29" s="72" t="s">
        <v>71</v>
      </c>
      <c r="B29" s="72"/>
      <c r="C29" s="72"/>
      <c r="D29" s="72"/>
      <c r="E29" s="72"/>
    </row>
    <row r="30" spans="1:7" ht="31.5" customHeight="1" x14ac:dyDescent="0.25">
      <c r="A30" s="73" t="s">
        <v>21</v>
      </c>
      <c r="B30" s="73"/>
      <c r="C30" s="73"/>
      <c r="D30" s="73"/>
      <c r="E30" s="73"/>
    </row>
    <row r="31" spans="1:7" x14ac:dyDescent="0.25">
      <c r="A31" s="73" t="s">
        <v>20</v>
      </c>
      <c r="B31" s="73"/>
      <c r="C31" s="73"/>
      <c r="D31" s="73"/>
      <c r="E31" s="73"/>
    </row>
    <row r="32" spans="1:7" ht="31.5" customHeight="1" x14ac:dyDescent="0.25">
      <c r="A32" s="73" t="s">
        <v>32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75" t="s">
        <v>45</v>
      </c>
      <c r="B37" s="75"/>
      <c r="C37" s="75"/>
      <c r="D37" s="75"/>
      <c r="E37" s="5"/>
    </row>
    <row r="38" spans="1:5" x14ac:dyDescent="0.25">
      <c r="B38" s="70" t="s">
        <v>19</v>
      </c>
      <c r="C38" s="70"/>
      <c r="D38" s="70"/>
      <c r="E38" s="6" t="s">
        <v>6</v>
      </c>
    </row>
    <row r="39" spans="1:5" x14ac:dyDescent="0.25">
      <c r="A39" s="28"/>
      <c r="B39" s="28"/>
      <c r="C39" s="28"/>
      <c r="D39" s="28"/>
      <c r="E39" s="28"/>
    </row>
    <row r="40" spans="1:5" x14ac:dyDescent="0.25">
      <c r="A40" s="76" t="s">
        <v>29</v>
      </c>
      <c r="B40" s="76"/>
      <c r="C40" s="76"/>
      <c r="D40" s="76"/>
      <c r="E40" s="5"/>
    </row>
    <row r="41" spans="1:5" x14ac:dyDescent="0.25">
      <c r="B41" s="70" t="s">
        <v>19</v>
      </c>
      <c r="C41" s="70"/>
      <c r="D41" s="70"/>
      <c r="E41" s="6" t="s">
        <v>6</v>
      </c>
    </row>
    <row r="43" spans="1:5" x14ac:dyDescent="0.25">
      <c r="A43" s="17" t="s">
        <v>43</v>
      </c>
    </row>
    <row r="44" spans="1:5" x14ac:dyDescent="0.25">
      <c r="A44" s="13" t="s">
        <v>34</v>
      </c>
    </row>
    <row r="45" spans="1:5" x14ac:dyDescent="0.25">
      <c r="A45" s="2" t="s">
        <v>39</v>
      </c>
      <c r="B45" s="14">
        <v>9504.99</v>
      </c>
    </row>
    <row r="46" spans="1:5" ht="18" customHeight="1" x14ac:dyDescent="0.25">
      <c r="A46" s="18" t="s">
        <v>46</v>
      </c>
      <c r="B46" s="19"/>
    </row>
    <row r="47" spans="1:5" ht="17.25" customHeight="1" x14ac:dyDescent="0.25">
      <c r="A47" s="2" t="s">
        <v>36</v>
      </c>
      <c r="B47" s="20">
        <v>23776.26</v>
      </c>
    </row>
    <row r="48" spans="1:5" x14ac:dyDescent="0.25">
      <c r="A48" s="2" t="s">
        <v>44</v>
      </c>
      <c r="B48" s="25">
        <f>150*3</f>
        <v>450</v>
      </c>
    </row>
    <row r="49" spans="1:2" ht="30" x14ac:dyDescent="0.25">
      <c r="A49" s="27" t="s">
        <v>37</v>
      </c>
      <c r="B49" s="20">
        <f>E27</f>
        <v>22243.48</v>
      </c>
    </row>
    <row r="50" spans="1:2" x14ac:dyDescent="0.25">
      <c r="A50" s="15" t="s">
        <v>38</v>
      </c>
      <c r="B50" s="21">
        <f>B45+B47+B48-B49</f>
        <v>11487.77</v>
      </c>
    </row>
    <row r="52" spans="1:2" x14ac:dyDescent="0.25">
      <c r="B52" s="16">
        <v>9504.99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0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72</v>
      </c>
      <c r="B3" s="85"/>
      <c r="C3" s="85"/>
      <c r="D3" s="85"/>
      <c r="E3" s="85"/>
    </row>
    <row r="4" spans="1:5" s="1" customFormat="1" ht="15.75" x14ac:dyDescent="0.25">
      <c r="A4" s="22" t="s">
        <v>13</v>
      </c>
      <c r="B4" s="4"/>
      <c r="C4" s="4"/>
      <c r="D4" s="53"/>
      <c r="E4" s="30" t="s">
        <v>73</v>
      </c>
    </row>
    <row r="5" spans="1:5" x14ac:dyDescent="0.25">
      <c r="A5" s="52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26</v>
      </c>
      <c r="B9" s="73"/>
      <c r="C9" s="73"/>
      <c r="D9" s="73"/>
      <c r="E9" s="73"/>
    </row>
    <row r="10" spans="1:5" ht="25.5" customHeight="1" x14ac:dyDescent="0.25">
      <c r="A10" s="78" t="s">
        <v>14</v>
      </c>
      <c r="B10" s="79"/>
      <c r="C10" s="79"/>
      <c r="D10" s="79"/>
      <c r="E10" s="79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42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7" ht="27" customHeight="1" x14ac:dyDescent="0.25">
      <c r="A17" s="73" t="s">
        <v>17</v>
      </c>
      <c r="B17" s="73"/>
      <c r="C17" s="73"/>
      <c r="D17" s="73"/>
      <c r="E17" s="73"/>
    </row>
    <row r="18" spans="1:7" ht="58.5" customHeight="1" x14ac:dyDescent="0.25">
      <c r="A18" s="73" t="s">
        <v>35</v>
      </c>
      <c r="B18" s="73"/>
      <c r="C18" s="73"/>
      <c r="D18" s="73"/>
      <c r="E18" s="73"/>
    </row>
    <row r="19" spans="1:7" ht="29.2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33</v>
      </c>
      <c r="C22" s="3" t="s">
        <v>4</v>
      </c>
      <c r="D22" s="3">
        <v>16.04</v>
      </c>
      <c r="E22" s="8">
        <f>D22*F20*G20</f>
        <v>17101.847999999998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4648.6320000000005</v>
      </c>
    </row>
    <row r="24" spans="1:7" x14ac:dyDescent="0.25">
      <c r="A24" s="7" t="s">
        <v>30</v>
      </c>
      <c r="B24" s="9" t="s">
        <v>74</v>
      </c>
      <c r="C24" s="3" t="s">
        <v>31</v>
      </c>
      <c r="D24" s="3"/>
      <c r="E24" s="8">
        <v>137.5</v>
      </c>
    </row>
    <row r="25" spans="1:7" x14ac:dyDescent="0.25">
      <c r="A25" s="48"/>
      <c r="B25" s="9"/>
      <c r="C25" s="3"/>
      <c r="D25" s="3"/>
      <c r="E25" s="8"/>
    </row>
    <row r="26" spans="1:7" s="13" customFormat="1" ht="14.25" x14ac:dyDescent="0.2">
      <c r="A26" s="24" t="s">
        <v>24</v>
      </c>
      <c r="B26" s="10"/>
      <c r="C26" s="11"/>
      <c r="D26" s="11"/>
      <c r="E26" s="12">
        <f>SUM(E22:E25)</f>
        <v>21887.98</v>
      </c>
    </row>
    <row r="28" spans="1:7" ht="31.5" customHeight="1" x14ac:dyDescent="0.25">
      <c r="A28" s="72" t="s">
        <v>75</v>
      </c>
      <c r="B28" s="72"/>
      <c r="C28" s="72"/>
      <c r="D28" s="72"/>
      <c r="E28" s="72"/>
    </row>
    <row r="29" spans="1:7" ht="31.5" customHeight="1" x14ac:dyDescent="0.25">
      <c r="A29" s="73" t="s">
        <v>21</v>
      </c>
      <c r="B29" s="73"/>
      <c r="C29" s="73"/>
      <c r="D29" s="73"/>
      <c r="E29" s="73"/>
    </row>
    <row r="30" spans="1:7" x14ac:dyDescent="0.25">
      <c r="A30" s="73" t="s">
        <v>20</v>
      </c>
      <c r="B30" s="73"/>
      <c r="C30" s="73"/>
      <c r="D30" s="73"/>
      <c r="E30" s="73"/>
    </row>
    <row r="31" spans="1:7" ht="31.5" customHeight="1" x14ac:dyDescent="0.25">
      <c r="A31" s="73" t="s">
        <v>32</v>
      </c>
      <c r="B31" s="73"/>
      <c r="C31" s="73"/>
      <c r="D31" s="73"/>
      <c r="E31" s="73"/>
    </row>
    <row r="32" spans="1:7" x14ac:dyDescent="0.25">
      <c r="A32" s="73" t="s">
        <v>18</v>
      </c>
      <c r="B32" s="73"/>
      <c r="C32" s="73"/>
      <c r="D32" s="73"/>
      <c r="E32" s="73"/>
    </row>
    <row r="33" spans="1:5" x14ac:dyDescent="0.25">
      <c r="A33" s="49"/>
      <c r="B33" s="49"/>
      <c r="C33" s="49"/>
      <c r="D33" s="49"/>
      <c r="E33" s="49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5" t="s">
        <v>45</v>
      </c>
      <c r="B36" s="75"/>
      <c r="C36" s="75"/>
      <c r="D36" s="75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51"/>
      <c r="B38" s="51"/>
      <c r="C38" s="51"/>
      <c r="D38" s="51"/>
      <c r="E38" s="51"/>
    </row>
    <row r="39" spans="1:5" x14ac:dyDescent="0.25">
      <c r="A39" s="76" t="s">
        <v>29</v>
      </c>
      <c r="B39" s="76"/>
      <c r="C39" s="76"/>
      <c r="D39" s="76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2" spans="1:5" x14ac:dyDescent="0.25">
      <c r="A42" s="17" t="s">
        <v>43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f>'1кв'!B50</f>
        <v>11487.77</v>
      </c>
    </row>
    <row r="45" spans="1:5" ht="18" customHeight="1" x14ac:dyDescent="0.25">
      <c r="A45" s="18" t="s">
        <v>46</v>
      </c>
      <c r="B45" s="19"/>
    </row>
    <row r="46" spans="1:5" ht="17.25" customHeight="1" x14ac:dyDescent="0.25">
      <c r="A46" s="2" t="s">
        <v>36</v>
      </c>
      <c r="B46" s="20">
        <v>23776.26</v>
      </c>
    </row>
    <row r="47" spans="1:5" x14ac:dyDescent="0.25">
      <c r="A47" s="2" t="s">
        <v>44</v>
      </c>
      <c r="B47" s="25">
        <f>150*3</f>
        <v>450</v>
      </c>
    </row>
    <row r="48" spans="1:5" ht="30" x14ac:dyDescent="0.25">
      <c r="A48" s="50" t="s">
        <v>37</v>
      </c>
      <c r="B48" s="20">
        <f>E26</f>
        <v>21887.98</v>
      </c>
    </row>
    <row r="49" spans="1:2" x14ac:dyDescent="0.25">
      <c r="A49" s="15" t="s">
        <v>38</v>
      </c>
      <c r="B49" s="21">
        <f>B44+B46+B47-B48</f>
        <v>13826.05</v>
      </c>
    </row>
    <row r="51" spans="1:2" x14ac:dyDescent="0.25">
      <c r="B51" s="16">
        <v>9504.99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A25" sqref="A22: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0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76</v>
      </c>
      <c r="B3" s="85"/>
      <c r="C3" s="85"/>
      <c r="D3" s="85"/>
      <c r="E3" s="85"/>
    </row>
    <row r="4" spans="1:5" s="1" customFormat="1" ht="15.75" x14ac:dyDescent="0.25">
      <c r="A4" s="22" t="s">
        <v>13</v>
      </c>
      <c r="B4" s="4"/>
      <c r="C4" s="4"/>
      <c r="D4" s="53"/>
      <c r="E4" s="30" t="s">
        <v>77</v>
      </c>
    </row>
    <row r="5" spans="1:5" x14ac:dyDescent="0.25">
      <c r="A5" s="62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26</v>
      </c>
      <c r="B9" s="73"/>
      <c r="C9" s="73"/>
      <c r="D9" s="73"/>
      <c r="E9" s="73"/>
    </row>
    <row r="10" spans="1:5" ht="25.5" customHeight="1" x14ac:dyDescent="0.25">
      <c r="A10" s="78" t="s">
        <v>14</v>
      </c>
      <c r="B10" s="79"/>
      <c r="C10" s="79"/>
      <c r="D10" s="79"/>
      <c r="E10" s="79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42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7" ht="27" customHeight="1" x14ac:dyDescent="0.25">
      <c r="A17" s="73" t="s">
        <v>17</v>
      </c>
      <c r="B17" s="73"/>
      <c r="C17" s="73"/>
      <c r="D17" s="73"/>
      <c r="E17" s="73"/>
    </row>
    <row r="18" spans="1:7" ht="58.5" customHeight="1" x14ac:dyDescent="0.25">
      <c r="A18" s="73" t="s">
        <v>35</v>
      </c>
      <c r="B18" s="73"/>
      <c r="C18" s="73"/>
      <c r="D18" s="73"/>
      <c r="E18" s="73"/>
    </row>
    <row r="19" spans="1:7" ht="29.2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33</v>
      </c>
      <c r="C22" s="3" t="s">
        <v>4</v>
      </c>
      <c r="D22" s="3">
        <v>17.600000000000001</v>
      </c>
      <c r="E22" s="8">
        <f>D22*F20*G20</f>
        <v>18765.12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D23*F20*G20</f>
        <v>4989.8159999999989</v>
      </c>
    </row>
    <row r="24" spans="1:7" x14ac:dyDescent="0.25">
      <c r="A24" s="7" t="s">
        <v>30</v>
      </c>
      <c r="B24" s="9" t="s">
        <v>78</v>
      </c>
      <c r="C24" s="3" t="s">
        <v>31</v>
      </c>
      <c r="D24" s="3"/>
      <c r="E24" s="8">
        <v>0</v>
      </c>
    </row>
    <row r="25" spans="1:7" x14ac:dyDescent="0.25">
      <c r="A25" s="69"/>
      <c r="B25" s="9"/>
      <c r="C25" s="3"/>
      <c r="D25" s="3"/>
      <c r="E25" s="8"/>
    </row>
    <row r="26" spans="1:7" s="13" customFormat="1" ht="14.25" x14ac:dyDescent="0.2">
      <c r="A26" s="24" t="s">
        <v>24</v>
      </c>
      <c r="B26" s="10"/>
      <c r="C26" s="11"/>
      <c r="D26" s="11"/>
      <c r="E26" s="12">
        <f>SUM(E22:E25)</f>
        <v>23754.935999999998</v>
      </c>
    </row>
    <row r="28" spans="1:7" ht="31.5" customHeight="1" x14ac:dyDescent="0.25">
      <c r="A28" s="72" t="s">
        <v>79</v>
      </c>
      <c r="B28" s="72"/>
      <c r="C28" s="72"/>
      <c r="D28" s="72"/>
      <c r="E28" s="72"/>
    </row>
    <row r="29" spans="1:7" ht="31.5" customHeight="1" x14ac:dyDescent="0.25">
      <c r="A29" s="73" t="s">
        <v>21</v>
      </c>
      <c r="B29" s="73"/>
      <c r="C29" s="73"/>
      <c r="D29" s="73"/>
      <c r="E29" s="73"/>
    </row>
    <row r="30" spans="1:7" x14ac:dyDescent="0.25">
      <c r="A30" s="73" t="s">
        <v>20</v>
      </c>
      <c r="B30" s="73"/>
      <c r="C30" s="73"/>
      <c r="D30" s="73"/>
      <c r="E30" s="73"/>
    </row>
    <row r="31" spans="1:7" ht="31.5" customHeight="1" x14ac:dyDescent="0.25">
      <c r="A31" s="73" t="s">
        <v>32</v>
      </c>
      <c r="B31" s="73"/>
      <c r="C31" s="73"/>
      <c r="D31" s="73"/>
      <c r="E31" s="73"/>
    </row>
    <row r="32" spans="1:7" x14ac:dyDescent="0.25">
      <c r="A32" s="73" t="s">
        <v>18</v>
      </c>
      <c r="B32" s="73"/>
      <c r="C32" s="73"/>
      <c r="D32" s="73"/>
      <c r="E32" s="73"/>
    </row>
    <row r="33" spans="1:5" x14ac:dyDescent="0.25">
      <c r="A33" s="59"/>
      <c r="B33" s="59"/>
      <c r="C33" s="59"/>
      <c r="D33" s="59"/>
      <c r="E33" s="59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75" t="s">
        <v>45</v>
      </c>
      <c r="B36" s="75"/>
      <c r="C36" s="75"/>
      <c r="D36" s="75"/>
      <c r="E36" s="5"/>
    </row>
    <row r="37" spans="1:5" x14ac:dyDescent="0.25">
      <c r="B37" s="70" t="s">
        <v>19</v>
      </c>
      <c r="C37" s="70"/>
      <c r="D37" s="70"/>
      <c r="E37" s="6" t="s">
        <v>6</v>
      </c>
    </row>
    <row r="38" spans="1:5" x14ac:dyDescent="0.25">
      <c r="A38" s="61"/>
      <c r="B38" s="61"/>
      <c r="C38" s="61"/>
      <c r="D38" s="61"/>
      <c r="E38" s="61"/>
    </row>
    <row r="39" spans="1:5" x14ac:dyDescent="0.25">
      <c r="A39" s="76" t="s">
        <v>29</v>
      </c>
      <c r="B39" s="76"/>
      <c r="C39" s="76"/>
      <c r="D39" s="76"/>
      <c r="E39" s="5"/>
    </row>
    <row r="40" spans="1:5" x14ac:dyDescent="0.25">
      <c r="B40" s="70" t="s">
        <v>19</v>
      </c>
      <c r="C40" s="70"/>
      <c r="D40" s="70"/>
      <c r="E40" s="6" t="s">
        <v>6</v>
      </c>
    </row>
    <row r="42" spans="1:5" x14ac:dyDescent="0.25">
      <c r="A42" s="17" t="s">
        <v>43</v>
      </c>
    </row>
    <row r="43" spans="1:5" x14ac:dyDescent="0.25">
      <c r="A43" s="13" t="s">
        <v>34</v>
      </c>
    </row>
    <row r="44" spans="1:5" x14ac:dyDescent="0.25">
      <c r="A44" s="2" t="s">
        <v>39</v>
      </c>
      <c r="B44" s="14">
        <f>'2кв'!B49</f>
        <v>13826.05</v>
      </c>
    </row>
    <row r="45" spans="1:5" ht="18" customHeight="1" x14ac:dyDescent="0.25">
      <c r="A45" s="18" t="s">
        <v>80</v>
      </c>
      <c r="B45" s="19"/>
    </row>
    <row r="46" spans="1:5" ht="17.25" customHeight="1" x14ac:dyDescent="0.25">
      <c r="A46" s="2" t="s">
        <v>36</v>
      </c>
      <c r="B46" s="20">
        <v>25219.200000000001</v>
      </c>
    </row>
    <row r="47" spans="1:5" x14ac:dyDescent="0.25">
      <c r="A47" s="2" t="s">
        <v>44</v>
      </c>
      <c r="B47" s="25">
        <f>150*3</f>
        <v>450</v>
      </c>
    </row>
    <row r="48" spans="1:5" ht="30" x14ac:dyDescent="0.25">
      <c r="A48" s="60" t="s">
        <v>37</v>
      </c>
      <c r="B48" s="20">
        <f>E26</f>
        <v>23754.935999999998</v>
      </c>
    </row>
    <row r="49" spans="1:2" x14ac:dyDescent="0.25">
      <c r="A49" s="15" t="s">
        <v>38</v>
      </c>
      <c r="B49" s="21">
        <f>B44+B46+B47-B48</f>
        <v>15740.314000000002</v>
      </c>
    </row>
    <row r="51" spans="1:2" x14ac:dyDescent="0.25">
      <c r="B51" s="16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82" t="s">
        <v>11</v>
      </c>
      <c r="B1" s="82"/>
      <c r="C1" s="82"/>
      <c r="D1" s="82"/>
      <c r="E1" s="82"/>
    </row>
    <row r="2" spans="1:5" ht="30" customHeight="1" x14ac:dyDescent="0.25">
      <c r="A2" s="83" t="s">
        <v>12</v>
      </c>
      <c r="B2" s="84"/>
      <c r="C2" s="84"/>
      <c r="D2" s="84"/>
      <c r="E2" s="84"/>
    </row>
    <row r="3" spans="1:5" x14ac:dyDescent="0.25">
      <c r="A3" s="85" t="s">
        <v>81</v>
      </c>
      <c r="B3" s="85"/>
      <c r="C3" s="85"/>
      <c r="D3" s="85"/>
      <c r="E3" s="85"/>
    </row>
    <row r="4" spans="1:5" s="1" customFormat="1" ht="15.75" x14ac:dyDescent="0.25">
      <c r="A4" s="22" t="s">
        <v>13</v>
      </c>
      <c r="B4" s="4"/>
      <c r="C4" s="4"/>
      <c r="D4" s="53"/>
      <c r="E4" s="30" t="s">
        <v>82</v>
      </c>
    </row>
    <row r="5" spans="1:5" x14ac:dyDescent="0.25">
      <c r="A5" s="66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3" t="s">
        <v>26</v>
      </c>
      <c r="B9" s="73"/>
      <c r="C9" s="73"/>
      <c r="D9" s="73"/>
      <c r="E9" s="73"/>
    </row>
    <row r="10" spans="1:5" ht="25.5" customHeight="1" x14ac:dyDescent="0.25">
      <c r="A10" s="78" t="s">
        <v>14</v>
      </c>
      <c r="B10" s="79"/>
      <c r="C10" s="79"/>
      <c r="D10" s="79"/>
      <c r="E10" s="79"/>
    </row>
    <row r="11" spans="1:5" ht="30" customHeight="1" x14ac:dyDescent="0.25">
      <c r="A11" s="73" t="s">
        <v>27</v>
      </c>
      <c r="B11" s="73"/>
      <c r="C11" s="73"/>
      <c r="D11" s="73"/>
      <c r="E11" s="73"/>
    </row>
    <row r="12" spans="1:5" x14ac:dyDescent="0.25">
      <c r="A12" s="77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x14ac:dyDescent="0.25">
      <c r="A14" s="77" t="s">
        <v>2</v>
      </c>
      <c r="B14" s="80"/>
      <c r="C14" s="80"/>
      <c r="D14" s="80"/>
      <c r="E14" s="80"/>
    </row>
    <row r="15" spans="1:5" x14ac:dyDescent="0.25">
      <c r="A15" s="73" t="s">
        <v>42</v>
      </c>
      <c r="B15" s="73"/>
      <c r="C15" s="73"/>
      <c r="D15" s="73"/>
      <c r="E15" s="73"/>
    </row>
    <row r="16" spans="1:5" x14ac:dyDescent="0.25">
      <c r="A16" s="77" t="s">
        <v>16</v>
      </c>
      <c r="B16" s="80"/>
      <c r="C16" s="80"/>
      <c r="D16" s="80"/>
      <c r="E16" s="80"/>
    </row>
    <row r="17" spans="1:7" ht="27" customHeight="1" x14ac:dyDescent="0.25">
      <c r="A17" s="73" t="s">
        <v>17</v>
      </c>
      <c r="B17" s="73"/>
      <c r="C17" s="73"/>
      <c r="D17" s="73"/>
      <c r="E17" s="73"/>
    </row>
    <row r="18" spans="1:7" ht="58.5" customHeight="1" x14ac:dyDescent="0.25">
      <c r="A18" s="73" t="s">
        <v>35</v>
      </c>
      <c r="B18" s="73"/>
      <c r="C18" s="73"/>
      <c r="D18" s="73"/>
      <c r="E18" s="73"/>
    </row>
    <row r="19" spans="1:7" ht="29.25" customHeight="1" x14ac:dyDescent="0.25">
      <c r="A19" s="71" t="s">
        <v>28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355.4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3" t="s">
        <v>41</v>
      </c>
      <c r="B22" s="9" t="s">
        <v>33</v>
      </c>
      <c r="C22" s="3" t="s">
        <v>4</v>
      </c>
      <c r="D22" s="3">
        <v>17.600000000000001</v>
      </c>
      <c r="E22" s="8">
        <f>D22*F20*G20</f>
        <v>18765.12</v>
      </c>
    </row>
    <row r="23" spans="1:7" x14ac:dyDescent="0.25">
      <c r="A23" s="7" t="s">
        <v>40</v>
      </c>
      <c r="B23" s="9" t="s">
        <v>23</v>
      </c>
      <c r="C23" s="3" t="s">
        <v>4</v>
      </c>
      <c r="D23" s="3">
        <v>4.68</v>
      </c>
      <c r="E23" s="8">
        <f>D23*F20*G20</f>
        <v>4989.8159999999989</v>
      </c>
    </row>
    <row r="24" spans="1:7" x14ac:dyDescent="0.25">
      <c r="A24" s="7" t="s">
        <v>30</v>
      </c>
      <c r="B24" s="9" t="s">
        <v>65</v>
      </c>
      <c r="C24" s="3" t="s">
        <v>31</v>
      </c>
      <c r="D24" s="3"/>
      <c r="E24" s="8">
        <v>2805.36</v>
      </c>
    </row>
    <row r="25" spans="1:7" ht="30" x14ac:dyDescent="0.25">
      <c r="A25" s="7" t="s">
        <v>83</v>
      </c>
      <c r="B25" s="9" t="s">
        <v>84</v>
      </c>
      <c r="C25" s="3" t="s">
        <v>85</v>
      </c>
      <c r="D25" s="3">
        <v>16</v>
      </c>
      <c r="E25" s="8">
        <f>D25*286.24</f>
        <v>4579.84</v>
      </c>
    </row>
    <row r="26" spans="1:7" x14ac:dyDescent="0.25">
      <c r="A26" s="69"/>
      <c r="B26" s="9"/>
      <c r="C26" s="3"/>
      <c r="D26" s="3"/>
      <c r="E26" s="8"/>
    </row>
    <row r="27" spans="1:7" s="13" customFormat="1" ht="14.25" x14ac:dyDescent="0.2">
      <c r="A27" s="24" t="s">
        <v>24</v>
      </c>
      <c r="B27" s="10"/>
      <c r="C27" s="11"/>
      <c r="D27" s="11"/>
      <c r="E27" s="12">
        <f>SUM(E22:E26)</f>
        <v>31140.135999999999</v>
      </c>
    </row>
    <row r="29" spans="1:7" ht="31.5" customHeight="1" x14ac:dyDescent="0.25">
      <c r="A29" s="72" t="s">
        <v>86</v>
      </c>
      <c r="B29" s="72"/>
      <c r="C29" s="72"/>
      <c r="D29" s="72"/>
      <c r="E29" s="72"/>
    </row>
    <row r="30" spans="1:7" ht="31.5" customHeight="1" x14ac:dyDescent="0.25">
      <c r="A30" s="73" t="s">
        <v>21</v>
      </c>
      <c r="B30" s="73"/>
      <c r="C30" s="73"/>
      <c r="D30" s="73"/>
      <c r="E30" s="73"/>
    </row>
    <row r="31" spans="1:7" x14ac:dyDescent="0.25">
      <c r="A31" s="73" t="s">
        <v>20</v>
      </c>
      <c r="B31" s="73"/>
      <c r="C31" s="73"/>
      <c r="D31" s="73"/>
      <c r="E31" s="73"/>
    </row>
    <row r="32" spans="1:7" ht="31.5" customHeight="1" x14ac:dyDescent="0.25">
      <c r="A32" s="73" t="s">
        <v>32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63"/>
      <c r="B34" s="63"/>
      <c r="C34" s="63"/>
      <c r="D34" s="63"/>
      <c r="E34" s="63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75" t="s">
        <v>45</v>
      </c>
      <c r="B37" s="75"/>
      <c r="C37" s="75"/>
      <c r="D37" s="75"/>
      <c r="E37" s="5"/>
    </row>
    <row r="38" spans="1:5" x14ac:dyDescent="0.25">
      <c r="B38" s="70" t="s">
        <v>19</v>
      </c>
      <c r="C38" s="70"/>
      <c r="D38" s="70"/>
      <c r="E38" s="6" t="s">
        <v>6</v>
      </c>
    </row>
    <row r="39" spans="1:5" x14ac:dyDescent="0.25">
      <c r="A39" s="65"/>
      <c r="B39" s="65"/>
      <c r="C39" s="65"/>
      <c r="D39" s="65"/>
      <c r="E39" s="65"/>
    </row>
    <row r="40" spans="1:5" x14ac:dyDescent="0.25">
      <c r="A40" s="76" t="s">
        <v>29</v>
      </c>
      <c r="B40" s="76"/>
      <c r="C40" s="76"/>
      <c r="D40" s="76"/>
      <c r="E40" s="5"/>
    </row>
    <row r="41" spans="1:5" x14ac:dyDescent="0.25">
      <c r="B41" s="70" t="s">
        <v>19</v>
      </c>
      <c r="C41" s="70"/>
      <c r="D41" s="70"/>
      <c r="E41" s="6" t="s">
        <v>6</v>
      </c>
    </row>
    <row r="43" spans="1:5" x14ac:dyDescent="0.25">
      <c r="A43" s="17" t="s">
        <v>43</v>
      </c>
    </row>
    <row r="44" spans="1:5" x14ac:dyDescent="0.25">
      <c r="A44" s="13" t="s">
        <v>34</v>
      </c>
    </row>
    <row r="45" spans="1:5" x14ac:dyDescent="0.25">
      <c r="A45" s="2" t="s">
        <v>39</v>
      </c>
      <c r="B45" s="14">
        <f>'3кв'!B49</f>
        <v>15740.314000000002</v>
      </c>
    </row>
    <row r="46" spans="1:5" ht="18" customHeight="1" x14ac:dyDescent="0.25">
      <c r="A46" s="2" t="s">
        <v>80</v>
      </c>
      <c r="B46" s="19"/>
    </row>
    <row r="47" spans="1:5" ht="17.25" customHeight="1" x14ac:dyDescent="0.25">
      <c r="A47" s="2" t="s">
        <v>87</v>
      </c>
      <c r="B47" s="20">
        <v>25940.7</v>
      </c>
    </row>
    <row r="48" spans="1:5" x14ac:dyDescent="0.25">
      <c r="B48" s="25"/>
    </row>
    <row r="49" spans="1:2" ht="30" x14ac:dyDescent="0.25">
      <c r="A49" s="64" t="s">
        <v>37</v>
      </c>
      <c r="B49" s="20">
        <f>E27</f>
        <v>31140.135999999999</v>
      </c>
    </row>
    <row r="50" spans="1:2" x14ac:dyDescent="0.25">
      <c r="A50" s="15" t="s">
        <v>38</v>
      </c>
      <c r="B50" s="21">
        <f>B45+B47+B48-B49</f>
        <v>10540.878000000004</v>
      </c>
    </row>
    <row r="52" spans="1:2" x14ac:dyDescent="0.25">
      <c r="B52" s="16"/>
    </row>
  </sheetData>
  <mergeCells count="29">
    <mergeCell ref="A36:E36"/>
    <mergeCell ref="A37:D37"/>
    <mergeCell ref="B38:D38"/>
    <mergeCell ref="A40:D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SheetLayoutView="100" workbookViewId="0">
      <selection activeCell="C17" sqref="C17"/>
    </sheetView>
  </sheetViews>
  <sheetFormatPr defaultRowHeight="15.75" x14ac:dyDescent="0.25"/>
  <cols>
    <col min="1" max="1" width="10.5703125" style="90" customWidth="1"/>
    <col min="2" max="2" width="62.5703125" style="90" customWidth="1"/>
    <col min="3" max="3" width="15.28515625" style="90" customWidth="1"/>
    <col min="4" max="4" width="11.85546875" style="90" customWidth="1"/>
    <col min="5" max="5" width="14.7109375" style="90" customWidth="1"/>
    <col min="6" max="6" width="12.42578125" style="90" customWidth="1"/>
    <col min="7" max="7" width="12" style="90" customWidth="1"/>
    <col min="8" max="8" width="13.5703125" style="90" customWidth="1"/>
    <col min="9" max="16384" width="9.140625" style="90"/>
  </cols>
  <sheetData>
    <row r="1" spans="1:5" x14ac:dyDescent="0.25">
      <c r="A1" s="87" t="s">
        <v>47</v>
      </c>
      <c r="B1" s="87"/>
      <c r="C1" s="87"/>
      <c r="D1" s="31"/>
    </row>
    <row r="2" spans="1:5" x14ac:dyDescent="0.25">
      <c r="A2" s="88" t="s">
        <v>48</v>
      </c>
      <c r="B2" s="88"/>
      <c r="C2" s="88"/>
      <c r="D2" s="32"/>
    </row>
    <row r="3" spans="1:5" x14ac:dyDescent="0.25">
      <c r="A3" s="88" t="s">
        <v>88</v>
      </c>
      <c r="B3" s="88"/>
      <c r="C3" s="88"/>
      <c r="D3" s="32"/>
    </row>
    <row r="4" spans="1:5" x14ac:dyDescent="0.25">
      <c r="A4" s="87" t="s">
        <v>64</v>
      </c>
      <c r="B4" s="87"/>
      <c r="C4" s="87"/>
      <c r="D4" s="31"/>
    </row>
    <row r="5" spans="1:5" x14ac:dyDescent="0.25">
      <c r="A5" s="89"/>
      <c r="B5" s="89"/>
      <c r="C5" s="89"/>
      <c r="D5" s="1"/>
    </row>
    <row r="6" spans="1:5" x14ac:dyDescent="0.25">
      <c r="A6" s="32"/>
      <c r="B6" s="33" t="s">
        <v>49</v>
      </c>
      <c r="C6" s="91">
        <f>'1кв'!B45</f>
        <v>9504.99</v>
      </c>
      <c r="D6" s="34"/>
    </row>
    <row r="7" spans="1:5" x14ac:dyDescent="0.25">
      <c r="A7" s="35" t="s">
        <v>50</v>
      </c>
      <c r="B7" s="33" t="s">
        <v>89</v>
      </c>
      <c r="C7" s="91"/>
      <c r="D7" s="34"/>
    </row>
    <row r="8" spans="1:5" x14ac:dyDescent="0.25">
      <c r="B8" s="36" t="s">
        <v>51</v>
      </c>
      <c r="C8" s="92">
        <f>'1кв'!B47+'2кв'!B46+'3кв'!B46+'4кв'!B47</f>
        <v>98712.42</v>
      </c>
      <c r="D8" s="93">
        <f>C8-98712.42</f>
        <v>0</v>
      </c>
    </row>
    <row r="9" spans="1:5" ht="31.5" x14ac:dyDescent="0.25">
      <c r="B9" s="39" t="s">
        <v>52</v>
      </c>
      <c r="C9" s="92">
        <f>'1кв'!B48+'2кв'!B47+'3кв'!B47+'4кв'!B48</f>
        <v>1350</v>
      </c>
      <c r="D9" s="93"/>
    </row>
    <row r="10" spans="1:5" x14ac:dyDescent="0.25">
      <c r="A10" s="68"/>
      <c r="B10" s="36" t="s">
        <v>53</v>
      </c>
      <c r="C10" s="94">
        <f>SUM(C8:C9)</f>
        <v>100062.42</v>
      </c>
      <c r="D10" s="34"/>
    </row>
    <row r="11" spans="1:5" x14ac:dyDescent="0.25">
      <c r="A11" s="1"/>
      <c r="B11" s="86"/>
      <c r="C11" s="86"/>
      <c r="D11" s="37"/>
    </row>
    <row r="12" spans="1:5" x14ac:dyDescent="0.25">
      <c r="A12" s="38" t="s">
        <v>54</v>
      </c>
      <c r="B12" s="39" t="s">
        <v>55</v>
      </c>
      <c r="C12" s="92">
        <f>'1кв'!E22+'2кв'!E22+'3кв'!E22+'4кв'!E22</f>
        <v>71733.935999999987</v>
      </c>
      <c r="D12" s="37"/>
    </row>
    <row r="13" spans="1:5" x14ac:dyDescent="0.25">
      <c r="A13" s="38"/>
      <c r="B13" s="95" t="s">
        <v>40</v>
      </c>
      <c r="C13" s="92">
        <f>'1кв'!E23+'2кв'!E23+'3кв'!E23+'4кв'!E23</f>
        <v>19276.896000000001</v>
      </c>
      <c r="D13" s="37"/>
    </row>
    <row r="14" spans="1:5" x14ac:dyDescent="0.25">
      <c r="A14" s="1"/>
      <c r="B14" s="95" t="s">
        <v>30</v>
      </c>
      <c r="C14" s="92">
        <f>'1кв'!E24+'2кв'!E24+'3кв'!E24+'4кв'!E24</f>
        <v>2942.86</v>
      </c>
      <c r="D14" s="37"/>
      <c r="E14" s="96"/>
    </row>
    <row r="15" spans="1:5" x14ac:dyDescent="0.25">
      <c r="A15" s="38"/>
      <c r="B15" s="40" t="s">
        <v>66</v>
      </c>
      <c r="C15" s="92">
        <f>'4кв'!E25</f>
        <v>4579.84</v>
      </c>
      <c r="D15" s="37"/>
    </row>
    <row r="16" spans="1:5" x14ac:dyDescent="0.25">
      <c r="A16" s="38"/>
      <c r="B16" s="41" t="s">
        <v>56</v>
      </c>
      <c r="C16" s="92">
        <f>SUM(C17:C19)</f>
        <v>493</v>
      </c>
      <c r="D16" s="37"/>
    </row>
    <row r="17" spans="1:5" x14ac:dyDescent="0.25">
      <c r="A17" s="38"/>
      <c r="B17" s="41" t="s">
        <v>57</v>
      </c>
      <c r="C17" s="92"/>
      <c r="D17" s="37"/>
    </row>
    <row r="18" spans="1:5" ht="31.5" x14ac:dyDescent="0.25">
      <c r="A18" s="38"/>
      <c r="B18" s="41" t="s">
        <v>95</v>
      </c>
      <c r="C18" s="92">
        <f>'1кв'!E25</f>
        <v>493</v>
      </c>
      <c r="D18" s="37"/>
    </row>
    <row r="19" spans="1:5" x14ac:dyDescent="0.25">
      <c r="A19" s="38"/>
      <c r="B19" s="41"/>
      <c r="C19" s="92"/>
      <c r="D19" s="37"/>
    </row>
    <row r="20" spans="1:5" x14ac:dyDescent="0.25">
      <c r="A20" s="1"/>
      <c r="B20" s="67" t="s">
        <v>58</v>
      </c>
      <c r="C20" s="94">
        <f>SUM(C12:C16)</f>
        <v>99026.531999999992</v>
      </c>
      <c r="D20" s="37"/>
      <c r="E20" s="96"/>
    </row>
    <row r="21" spans="1:5" x14ac:dyDescent="0.25">
      <c r="A21" s="1"/>
      <c r="B21" s="42" t="s">
        <v>90</v>
      </c>
      <c r="C21" s="94">
        <f>C6+C10-C20</f>
        <v>10540.878000000012</v>
      </c>
      <c r="D21" s="37"/>
    </row>
    <row r="22" spans="1:5" x14ac:dyDescent="0.25">
      <c r="A22" s="1"/>
      <c r="B22" s="35"/>
      <c r="C22" s="35"/>
      <c r="D22" s="37"/>
    </row>
    <row r="23" spans="1:5" x14ac:dyDescent="0.25">
      <c r="A23" s="1"/>
      <c r="B23" s="43" t="s">
        <v>59</v>
      </c>
      <c r="C23" s="43"/>
      <c r="D23" s="37"/>
    </row>
    <row r="24" spans="1:5" x14ac:dyDescent="0.25">
      <c r="A24" s="1"/>
      <c r="B24" s="43" t="s">
        <v>60</v>
      </c>
      <c r="C24" s="44">
        <v>7952.42</v>
      </c>
      <c r="D24" s="37"/>
    </row>
    <row r="25" spans="1:5" x14ac:dyDescent="0.25">
      <c r="A25" s="1"/>
      <c r="B25" s="45" t="s">
        <v>91</v>
      </c>
      <c r="C25" s="46">
        <v>8646.86</v>
      </c>
      <c r="D25" s="37"/>
    </row>
    <row r="26" spans="1:5" x14ac:dyDescent="0.25">
      <c r="A26" s="1"/>
      <c r="B26" s="43" t="s">
        <v>61</v>
      </c>
      <c r="C26" s="47">
        <f>C25-C24</f>
        <v>694.44000000000051</v>
      </c>
      <c r="D26" s="37"/>
    </row>
    <row r="27" spans="1:5" x14ac:dyDescent="0.25">
      <c r="A27" s="1"/>
      <c r="B27" s="35"/>
      <c r="C27" s="35"/>
      <c r="D27" s="37"/>
    </row>
    <row r="28" spans="1:5" x14ac:dyDescent="0.25">
      <c r="A28" s="1"/>
      <c r="B28" s="35"/>
      <c r="C28" s="35"/>
      <c r="D28" s="37"/>
    </row>
    <row r="29" spans="1:5" x14ac:dyDescent="0.25">
      <c r="A29" s="1"/>
      <c r="B29" s="35"/>
      <c r="C29" s="35"/>
      <c r="D29" s="37"/>
    </row>
    <row r="30" spans="1:5" x14ac:dyDescent="0.25">
      <c r="A30" s="1"/>
      <c r="B30" s="35"/>
      <c r="C30" s="35"/>
      <c r="D30" s="37"/>
    </row>
    <row r="31" spans="1:5" x14ac:dyDescent="0.25">
      <c r="A31" s="1" t="s">
        <v>62</v>
      </c>
      <c r="B31" s="35" t="s">
        <v>92</v>
      </c>
      <c r="C31" s="35"/>
      <c r="D31" s="37"/>
    </row>
    <row r="32" spans="1:5" x14ac:dyDescent="0.25">
      <c r="A32" s="1"/>
      <c r="B32" s="35" t="s">
        <v>94</v>
      </c>
      <c r="C32" s="35"/>
      <c r="D32" s="37"/>
    </row>
    <row r="33" spans="1:4" x14ac:dyDescent="0.25">
      <c r="A33" s="1"/>
      <c r="B33" s="35" t="s">
        <v>93</v>
      </c>
      <c r="C33" s="35"/>
      <c r="D33" s="37"/>
    </row>
    <row r="34" spans="1:4" x14ac:dyDescent="0.25">
      <c r="A34" s="1"/>
      <c r="B34" s="35"/>
      <c r="C34" s="35"/>
      <c r="D34" s="37"/>
    </row>
    <row r="35" spans="1:4" x14ac:dyDescent="0.25">
      <c r="A35" s="1"/>
      <c r="B35" s="35"/>
      <c r="C35" s="35"/>
      <c r="D35" s="37"/>
    </row>
    <row r="36" spans="1:4" x14ac:dyDescent="0.25">
      <c r="A36" s="1"/>
      <c r="B36" s="35" t="s">
        <v>63</v>
      </c>
      <c r="C36" s="35"/>
      <c r="D36" s="37"/>
    </row>
    <row r="37" spans="1:4" x14ac:dyDescent="0.25">
      <c r="A37" s="1"/>
      <c r="B37" s="35"/>
      <c r="C37" s="35"/>
      <c r="D37" s="37"/>
    </row>
    <row r="38" spans="1:4" x14ac:dyDescent="0.25">
      <c r="A38" s="1"/>
      <c r="B38" s="35"/>
      <c r="C38" s="35"/>
      <c r="D38" s="37"/>
    </row>
    <row r="39" spans="1:4" x14ac:dyDescent="0.25">
      <c r="A39" s="1"/>
      <c r="B39" s="35"/>
      <c r="C39" s="35"/>
      <c r="D39" s="37"/>
    </row>
    <row r="40" spans="1:4" x14ac:dyDescent="0.25">
      <c r="A40" s="1"/>
      <c r="B40" s="35"/>
      <c r="C40" s="35"/>
      <c r="D40" s="3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2025-02-20T08:04:20Z</dcterms:modified>
</cp:coreProperties>
</file>